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Publication\Web\OPD- Main Website\"/>
    </mc:Choice>
  </mc:AlternateContent>
  <xr:revisionPtr revIDLastSave="0" documentId="8_{1535DD61-8745-4852-AF60-F4C4098577BE}" xr6:coauthVersionLast="36" xr6:coauthVersionMax="36" xr10:uidLastSave="{00000000-0000-0000-0000-000000000000}"/>
  <bookViews>
    <workbookView xWindow="0" yWindow="0" windowWidth="19200" windowHeight="10272"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 l="1"/>
  <c r="N10" i="1" l="1"/>
  <c r="N8" i="1"/>
  <c r="M11" i="1"/>
  <c r="L11" i="1"/>
  <c r="K11" i="1"/>
  <c r="J11" i="1"/>
  <c r="I11" i="1"/>
  <c r="H11" i="1"/>
  <c r="G11" i="1"/>
  <c r="F11" i="1"/>
  <c r="E11" i="1"/>
  <c r="D11" i="1"/>
  <c r="C11" i="1"/>
  <c r="B11" i="1"/>
  <c r="M9" i="1"/>
  <c r="L9" i="1"/>
  <c r="K9" i="1"/>
  <c r="J9" i="1"/>
  <c r="I9" i="1"/>
  <c r="H9" i="1"/>
  <c r="G9" i="1"/>
  <c r="F9" i="1"/>
  <c r="E9" i="1"/>
  <c r="D9" i="1"/>
  <c r="C9" i="1"/>
  <c r="B9" i="1"/>
  <c r="M7" i="1"/>
  <c r="L7" i="1"/>
  <c r="K7" i="1"/>
  <c r="J7" i="1"/>
  <c r="I7" i="1"/>
  <c r="I12" i="1" s="1"/>
  <c r="I14" i="1" s="1"/>
  <c r="H7" i="1"/>
  <c r="G7" i="1"/>
  <c r="F7" i="1"/>
  <c r="E7" i="1"/>
  <c r="D7" i="1"/>
  <c r="C7" i="1"/>
  <c r="B7" i="1"/>
  <c r="N6" i="1"/>
  <c r="L12" i="1" l="1"/>
  <c r="L14" i="1" s="1"/>
  <c r="N7" i="1"/>
  <c r="J12" i="1"/>
  <c r="J14" i="1" s="1"/>
  <c r="K12" i="1"/>
  <c r="K14" i="1" s="1"/>
  <c r="B12" i="1"/>
  <c r="B14" i="1" s="1"/>
  <c r="N11" i="1"/>
  <c r="N9" i="1"/>
  <c r="H12" i="1"/>
  <c r="H14" i="1" s="1"/>
  <c r="M12" i="1"/>
  <c r="M14" i="1" s="1"/>
  <c r="F12" i="1"/>
  <c r="F14" i="1" s="1"/>
  <c r="G12" i="1"/>
  <c r="G14" i="1" s="1"/>
  <c r="E12" i="1"/>
  <c r="E14" i="1" s="1"/>
  <c r="D12" i="1"/>
  <c r="D14" i="1" s="1"/>
  <c r="C12" i="1"/>
  <c r="C14" i="1" s="1"/>
  <c r="N12" i="1" l="1"/>
  <c r="N16" i="1" s="1"/>
</calcChain>
</file>

<file path=xl/sharedStrings.xml><?xml version="1.0" encoding="utf-8"?>
<sst xmlns="http://schemas.openxmlformats.org/spreadsheetml/2006/main" count="26" uniqueCount="26">
  <si>
    <t>May</t>
  </si>
  <si>
    <t>Monthly Caseload</t>
  </si>
  <si>
    <t>Annual Caseload</t>
  </si>
  <si>
    <t>Misdemeanor Case Count</t>
  </si>
  <si>
    <t>New Felonies</t>
  </si>
  <si>
    <t>New Juv Offender Cases</t>
  </si>
  <si>
    <t>Jan</t>
  </si>
  <si>
    <t>Feb</t>
  </si>
  <si>
    <t>Mar</t>
  </si>
  <si>
    <t>Apr</t>
  </si>
  <si>
    <t>Jun</t>
  </si>
  <si>
    <t>Jul</t>
  </si>
  <si>
    <t>Aug</t>
  </si>
  <si>
    <t>Sep</t>
  </si>
  <si>
    <t>Oct</t>
  </si>
  <si>
    <t>Nov</t>
  </si>
  <si>
    <t>Dec</t>
  </si>
  <si>
    <t>Annual Total</t>
  </si>
  <si>
    <t>Monthly Totals</t>
  </si>
  <si>
    <t>Caseload Compliance Report</t>
  </si>
  <si>
    <t>Juv Offender Equalized Case Count</t>
  </si>
  <si>
    <t>Felony Equalized Case Count</t>
  </si>
  <si>
    <t>Monthly Caseload Calculations - Mixed Case Types</t>
  </si>
  <si>
    <t>Approximate % of My Work Time Spent on Public Defense</t>
  </si>
  <si>
    <r>
      <rPr>
        <b/>
        <sz val="12"/>
        <color theme="1"/>
        <rFont val="Calibri"/>
        <family val="2"/>
        <scheme val="minor"/>
      </rPr>
      <t>New Misdemeanors</t>
    </r>
    <r>
      <rPr>
        <sz val="11"/>
        <color theme="1"/>
        <rFont val="Calibri"/>
        <family val="2"/>
        <scheme val="minor"/>
      </rPr>
      <t xml:space="preserve">                                      (not case weighted)</t>
    </r>
  </si>
  <si>
    <t xml:space="preserve">For each month, type in the number of new misdemeanor, felony, and juvenile offender case assignments in the white boxes.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</si>
</sst>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style="thin">
        <color indexed="64"/>
      </top>
      <bottom/>
      <diagonal/>
    </border>
    <border>
      <left style="thin">
        <color auto="1"/>
      </left>
      <right style="thin">
        <color auto="1"/>
      </right>
      <top style="thin">
        <color indexed="64"/>
      </top>
      <bottom/>
      <diagonal/>
    </border>
    <border>
      <left/>
      <right style="thin">
        <color auto="1"/>
      </right>
      <top style="thin">
        <color indexed="64"/>
      </top>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style="thin">
        <color indexed="64"/>
      </top>
      <bottom/>
      <diagonal/>
    </border>
    <border>
      <left style="thin">
        <color auto="1"/>
      </left>
      <right/>
      <top/>
      <bottom style="thin">
        <color indexed="64"/>
      </bottom>
      <diagonal/>
    </border>
    <border>
      <left style="thin">
        <color indexed="64"/>
      </left>
      <right style="medium">
        <color rgb="FFC00000"/>
      </right>
      <top style="thin">
        <color indexed="64"/>
      </top>
      <bottom style="thin">
        <color indexed="64"/>
      </bottom>
      <diagonal/>
    </border>
    <border>
      <left style="thin">
        <color auto="1"/>
      </left>
      <right style="medium">
        <color rgb="FFC00000"/>
      </right>
      <top/>
      <bottom/>
      <diagonal/>
    </border>
    <border>
      <left/>
      <right/>
      <top style="thin">
        <color indexed="64"/>
      </top>
      <bottom style="thin">
        <color indexed="64"/>
      </bottom>
      <diagonal/>
    </border>
    <border>
      <left style="thin">
        <color auto="1"/>
      </left>
      <right style="medium">
        <color rgb="FFC00000"/>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1" fillId="2" borderId="2" xfId="0" applyFont="1" applyFill="1" applyBorder="1" applyProtection="1"/>
    <xf numFmtId="0" fontId="2" fillId="4" borderId="12" xfId="0" applyFont="1" applyFill="1" applyBorder="1" applyAlignment="1" applyProtection="1">
      <alignment vertical="center"/>
    </xf>
    <xf numFmtId="0" fontId="1" fillId="4" borderId="5" xfId="0" applyFont="1" applyFill="1" applyBorder="1" applyAlignment="1" applyProtection="1">
      <alignment vertical="center"/>
    </xf>
    <xf numFmtId="0" fontId="3" fillId="4" borderId="5" xfId="0" applyFont="1" applyFill="1" applyBorder="1" applyAlignment="1" applyProtection="1">
      <alignment vertical="center"/>
    </xf>
    <xf numFmtId="0" fontId="1" fillId="4" borderId="7" xfId="0" applyFont="1" applyFill="1" applyBorder="1" applyAlignment="1" applyProtection="1">
      <alignment vertical="center"/>
    </xf>
    <xf numFmtId="0" fontId="0" fillId="4" borderId="0" xfId="0" applyFill="1" applyBorder="1" applyProtection="1"/>
    <xf numFmtId="0" fontId="0" fillId="4" borderId="4" xfId="0" applyFill="1" applyBorder="1" applyProtection="1"/>
    <xf numFmtId="164" fontId="1" fillId="3" borderId="10" xfId="0" applyNumberFormat="1" applyFont="1" applyFill="1" applyBorder="1" applyAlignment="1" applyProtection="1">
      <alignment vertical="center"/>
    </xf>
    <xf numFmtId="164" fontId="0" fillId="4" borderId="4" xfId="0" applyNumberFormat="1" applyFill="1" applyBorder="1" applyAlignment="1" applyProtection="1">
      <alignment vertical="center"/>
    </xf>
    <xf numFmtId="0" fontId="0" fillId="4" borderId="11" xfId="0" applyFill="1" applyBorder="1" applyProtection="1"/>
    <xf numFmtId="0" fontId="0" fillId="4" borderId="5" xfId="0" applyFill="1" applyBorder="1" applyProtection="1"/>
    <xf numFmtId="0" fontId="0" fillId="4" borderId="11" xfId="0" applyFill="1" applyBorder="1" applyAlignment="1" applyProtection="1">
      <alignment vertical="center"/>
    </xf>
    <xf numFmtId="0" fontId="0" fillId="4" borderId="0" xfId="0" applyFill="1" applyBorder="1" applyAlignment="1" applyProtection="1">
      <alignment vertical="center"/>
    </xf>
    <xf numFmtId="0" fontId="0" fillId="4" borderId="4" xfId="0" applyFill="1" applyBorder="1" applyAlignment="1" applyProtection="1">
      <alignment vertical="center"/>
    </xf>
    <xf numFmtId="0" fontId="0" fillId="0" borderId="0" xfId="0" applyProtection="1">
      <protection locked="0"/>
    </xf>
    <xf numFmtId="0" fontId="0" fillId="4" borderId="13" xfId="0" applyFill="1" applyBorder="1" applyProtection="1"/>
    <xf numFmtId="0" fontId="0" fillId="4" borderId="8" xfId="0" applyFill="1" applyBorder="1" applyProtection="1"/>
    <xf numFmtId="0" fontId="0" fillId="4" borderId="9" xfId="0" applyFill="1" applyBorder="1" applyProtection="1"/>
    <xf numFmtId="164" fontId="0" fillId="4" borderId="0" xfId="0" applyNumberFormat="1" applyFill="1" applyBorder="1" applyAlignment="1" applyProtection="1">
      <alignment vertical="center"/>
    </xf>
    <xf numFmtId="0" fontId="0" fillId="4" borderId="7" xfId="0" applyFill="1" applyBorder="1" applyProtection="1"/>
    <xf numFmtId="0" fontId="1" fillId="4" borderId="6" xfId="0" applyFont="1" applyFill="1" applyBorder="1" applyProtection="1"/>
    <xf numFmtId="0" fontId="1" fillId="4" borderId="4" xfId="0" applyFont="1" applyFill="1" applyBorder="1" applyProtection="1"/>
    <xf numFmtId="0" fontId="1" fillId="4" borderId="4" xfId="0" applyFont="1" applyFill="1" applyBorder="1" applyAlignment="1" applyProtection="1"/>
    <xf numFmtId="0" fontId="1" fillId="2" borderId="1" xfId="0" applyFont="1" applyFill="1" applyBorder="1" applyAlignment="1" applyProtection="1"/>
    <xf numFmtId="0" fontId="1" fillId="4" borderId="3" xfId="0" applyFont="1" applyFill="1" applyBorder="1" applyAlignment="1" applyProtection="1">
      <alignment wrapText="1"/>
    </xf>
    <xf numFmtId="0" fontId="2" fillId="4" borderId="0" xfId="0" applyFont="1" applyFill="1" applyBorder="1" applyAlignment="1" applyProtection="1">
      <alignment horizontal="left"/>
    </xf>
    <xf numFmtId="0" fontId="1" fillId="4" borderId="0" xfId="0" applyFont="1" applyFill="1" applyBorder="1" applyAlignment="1" applyProtection="1">
      <alignment wrapText="1"/>
    </xf>
    <xf numFmtId="9" fontId="0" fillId="4" borderId="0" xfId="0" applyNumberFormat="1" applyFill="1" applyBorder="1" applyProtection="1"/>
    <xf numFmtId="0" fontId="2" fillId="4" borderId="5" xfId="0" applyFont="1" applyFill="1" applyBorder="1" applyAlignment="1" applyProtection="1">
      <alignment vertical="center"/>
    </xf>
    <xf numFmtId="0" fontId="1" fillId="0" borderId="0" xfId="0" applyFont="1" applyProtection="1">
      <protection locked="0"/>
    </xf>
    <xf numFmtId="0" fontId="1" fillId="0" borderId="0" xfId="0" applyFont="1" applyFill="1" applyAlignment="1" applyProtection="1">
      <protection locked="0"/>
    </xf>
    <xf numFmtId="0" fontId="1" fillId="0" borderId="0" xfId="0" applyFont="1" applyFill="1" applyBorder="1" applyAlignment="1" applyProtection="1">
      <alignment vertical="center"/>
      <protection locked="0"/>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0" fontId="5" fillId="4" borderId="0" xfId="0" applyFont="1" applyFill="1" applyBorder="1" applyAlignment="1" applyProtection="1">
      <alignment horizontal="left" wrapText="1"/>
    </xf>
    <xf numFmtId="0" fontId="1" fillId="4" borderId="1" xfId="0" applyFont="1" applyFill="1" applyBorder="1" applyAlignment="1" applyProtection="1">
      <alignment horizontal="center"/>
    </xf>
    <xf numFmtId="0" fontId="1" fillId="4" borderId="14" xfId="0" applyFont="1" applyFill="1" applyBorder="1" applyAlignment="1" applyProtection="1">
      <alignment horizontal="center"/>
    </xf>
    <xf numFmtId="0" fontId="1" fillId="4" borderId="2"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2" xfId="0" applyFont="1" applyFill="1" applyBorder="1" applyAlignment="1" applyProtection="1">
      <alignment horizontal="center"/>
    </xf>
    <xf numFmtId="164" fontId="1" fillId="3" borderId="1" xfId="0" applyNumberFormat="1" applyFont="1" applyFill="1" applyBorder="1" applyAlignment="1" applyProtection="1">
      <alignment horizontal="center" vertical="center"/>
    </xf>
    <xf numFmtId="164" fontId="1" fillId="3" borderId="14" xfId="0" applyNumberFormat="1" applyFont="1" applyFill="1" applyBorder="1" applyAlignment="1" applyProtection="1">
      <alignment horizontal="center" vertical="center"/>
    </xf>
    <xf numFmtId="164" fontId="1" fillId="3" borderId="2" xfId="0" applyNumberFormat="1"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0" borderId="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2" borderId="2" xfId="0" applyFont="1" applyFill="1" applyBorder="1" applyAlignment="1" applyProtection="1">
      <alignment horizontal="center" vertical="center"/>
    </xf>
    <xf numFmtId="0" fontId="0" fillId="0" borderId="17" xfId="0" applyFont="1" applyBorder="1" applyAlignment="1" applyProtection="1">
      <alignment horizontal="center" vertical="center"/>
      <protection locked="0"/>
    </xf>
    <xf numFmtId="9" fontId="0" fillId="5" borderId="1" xfId="0" applyNumberFormat="1" applyFont="1" applyFill="1" applyBorder="1" applyAlignment="1" applyProtection="1">
      <alignment horizontal="center" wrapText="1"/>
      <protection locked="0"/>
    </xf>
    <xf numFmtId="9" fontId="0" fillId="5" borderId="1" xfId="0" applyNumberFormat="1" applyFont="1" applyFill="1" applyBorder="1" applyAlignment="1" applyProtection="1">
      <alignment horizontal="center"/>
      <protection locked="0"/>
    </xf>
    <xf numFmtId="9" fontId="0" fillId="5" borderId="1" xfId="0" applyNumberFormat="1" applyFill="1" applyBorder="1" applyAlignment="1" applyProtection="1">
      <alignment horizontal="center"/>
      <protection locked="0"/>
    </xf>
    <xf numFmtId="164" fontId="4" fillId="3" borderId="19" xfId="0" applyNumberFormat="1" applyFont="1" applyFill="1" applyBorder="1" applyAlignment="1" applyProtection="1">
      <alignment horizontal="center" vertical="center"/>
    </xf>
    <xf numFmtId="0" fontId="0" fillId="4" borderId="1" xfId="0" applyFont="1" applyFill="1" applyBorder="1" applyProtection="1"/>
    <xf numFmtId="0" fontId="3" fillId="4" borderId="3" xfId="0" applyFont="1" applyFill="1" applyBorder="1" applyAlignment="1" applyProtection="1">
      <alignment vertical="center"/>
    </xf>
    <xf numFmtId="0" fontId="0" fillId="4" borderId="1" xfId="0" applyFont="1" applyFill="1" applyBorder="1" applyAlignment="1" applyProtection="1">
      <alignment horizontal="center"/>
    </xf>
    <xf numFmtId="0" fontId="0" fillId="4" borderId="14" xfId="0" applyFont="1" applyFill="1" applyBorder="1" applyAlignment="1" applyProtection="1">
      <alignment horizontal="center"/>
    </xf>
    <xf numFmtId="0" fontId="0" fillId="4" borderId="2" xfId="0" applyFont="1" applyFill="1" applyBorder="1" applyAlignment="1" applyProtection="1">
      <alignment horizontal="center"/>
    </xf>
    <xf numFmtId="0" fontId="0" fillId="2" borderId="2" xfId="0" applyFont="1" applyFill="1" applyBorder="1" applyAlignment="1" applyProtection="1">
      <alignment horizontal="center"/>
    </xf>
    <xf numFmtId="0" fontId="0" fillId="4" borderId="4" xfId="0" applyFont="1" applyFill="1" applyBorder="1" applyProtection="1"/>
    <xf numFmtId="0" fontId="0" fillId="0" borderId="0" xfId="0" applyFont="1" applyProtection="1">
      <protection locked="0"/>
    </xf>
    <xf numFmtId="0" fontId="0" fillId="0" borderId="0" xfId="0" applyFont="1" applyProtection="1"/>
    <xf numFmtId="0" fontId="1" fillId="0" borderId="0" xfId="0" applyFont="1" applyProtection="1"/>
    <xf numFmtId="0" fontId="0" fillId="0" borderId="0" xfId="0" applyProtection="1"/>
    <xf numFmtId="0" fontId="1" fillId="0" borderId="0" xfId="0" applyFont="1" applyFill="1" applyAlignment="1" applyProtection="1"/>
    <xf numFmtId="0" fontId="1" fillId="0" borderId="0" xfId="0" applyFont="1" applyFill="1" applyBorder="1" applyAlignment="1" applyProtection="1">
      <alignment vertical="center"/>
    </xf>
    <xf numFmtId="164" fontId="0" fillId="0" borderId="0" xfId="0" applyNumberForma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xf>
    <xf numFmtId="0" fontId="4" fillId="3" borderId="20"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1" fillId="4" borderId="0" xfId="0" applyFont="1" applyFill="1" applyBorder="1" applyAlignment="1" applyProtection="1">
      <alignment horizontal="right"/>
    </xf>
    <xf numFmtId="0" fontId="6" fillId="3" borderId="1" xfId="0" applyFont="1" applyFill="1" applyBorder="1" applyAlignment="1" applyProtection="1">
      <alignment horizontal="right" vertical="center" wrapText="1"/>
    </xf>
    <xf numFmtId="0" fontId="5" fillId="4" borderId="10" xfId="0" applyFont="1" applyFill="1" applyBorder="1" applyAlignment="1" applyProtection="1">
      <alignment horizontal="left" wrapText="1"/>
    </xf>
    <xf numFmtId="0" fontId="5" fillId="4" borderId="16"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12</xdr:row>
      <xdr:rowOff>114300</xdr:rowOff>
    </xdr:from>
    <xdr:to>
      <xdr:col>13</xdr:col>
      <xdr:colOff>792480</xdr:colOff>
      <xdr:row>12</xdr:row>
      <xdr:rowOff>723900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15540" y="2423160"/>
          <a:ext cx="6484620" cy="609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following percentages show whether the attorney's monthly caseload is proportional to the amount of work time spent on public defense. If a monthly percentage shows more than 100%, the attorney has more cases than are permitted by the Supreme Court's case limits.</a:t>
          </a:r>
        </a:p>
        <a:p>
          <a:endParaRPr lang="en-US" sz="1100"/>
        </a:p>
      </xdr:txBody>
    </xdr:sp>
    <xdr:clientData/>
  </xdr:twoCellAnchor>
  <xdr:twoCellAnchor>
    <xdr:from>
      <xdr:col>0</xdr:col>
      <xdr:colOff>7620</xdr:colOff>
      <xdr:row>18</xdr:row>
      <xdr:rowOff>7620</xdr:rowOff>
    </xdr:from>
    <xdr:to>
      <xdr:col>15</xdr:col>
      <xdr:colOff>0</xdr:colOff>
      <xdr:row>23</xdr:row>
      <xdr:rowOff>83820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620" y="3779520"/>
          <a:ext cx="9029700" cy="990600"/>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     This sample calculation spreadsheet is provided as a courtesy by the Washington State Office of Public Defense (OPD) for purposes of calculating caseloads pursuant to the Washington State Supreme Court's Standards for Indigent Defense. It is not mandatory to use this tool, but it may serve as a helpful approach for attorneys tracking their caseload numbers. </a:t>
          </a:r>
        </a:p>
        <a:p>
          <a:r>
            <a:rPr lang="en-US" sz="1100" i="1">
              <a:solidFill>
                <a:schemeClr val="dk1"/>
              </a:solidFill>
              <a:effectLst/>
              <a:latin typeface="+mn-lt"/>
              <a:ea typeface="+mn-ea"/>
              <a:cs typeface="+mn-cs"/>
            </a:rPr>
            <a:t>     If you have any questions about how to use this spreadsheet, or would like assistance in developing a customized spreadsheet to match your case types, please contact a Public Defense Services Manager at OPD: opd@opd.wa.gov or 360-586-3164.</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tabSelected="1" zoomScaleNormal="100" workbookViewId="0">
      <selection activeCell="B27" sqref="B27"/>
    </sheetView>
  </sheetViews>
  <sheetFormatPr defaultColWidth="8.88671875" defaultRowHeight="14.4" x14ac:dyDescent="0.3"/>
  <cols>
    <col min="1" max="1" width="30.33203125" style="15" customWidth="1"/>
    <col min="2" max="13" width="7.33203125" style="15" customWidth="1"/>
    <col min="14" max="14" width="11.6640625" style="15" customWidth="1"/>
    <col min="15" max="15" width="1.88671875" style="15" customWidth="1"/>
    <col min="16" max="16384" width="8.88671875" style="15"/>
  </cols>
  <sheetData>
    <row r="1" spans="1:22" s="66" customFormat="1" ht="25.2" customHeight="1" x14ac:dyDescent="0.3">
      <c r="A1" s="2" t="s">
        <v>22</v>
      </c>
      <c r="B1" s="29"/>
      <c r="C1" s="29"/>
      <c r="D1" s="29"/>
      <c r="E1" s="11"/>
      <c r="F1" s="11"/>
      <c r="G1" s="11"/>
      <c r="H1" s="11"/>
      <c r="I1" s="11"/>
      <c r="J1" s="11"/>
      <c r="K1" s="11"/>
      <c r="L1" s="11"/>
      <c r="M1" s="11"/>
      <c r="N1" s="11"/>
      <c r="O1" s="20"/>
    </row>
    <row r="2" spans="1:22" ht="17.399999999999999" customHeight="1" x14ac:dyDescent="0.4">
      <c r="A2" s="76" t="s">
        <v>23</v>
      </c>
      <c r="B2" s="27"/>
      <c r="C2" s="27"/>
      <c r="D2" s="26"/>
      <c r="E2" s="6"/>
      <c r="F2" s="6"/>
      <c r="G2" s="6"/>
      <c r="H2" s="6"/>
      <c r="I2" s="6"/>
      <c r="J2" s="6"/>
      <c r="K2" s="6"/>
      <c r="L2" s="6"/>
      <c r="M2" s="6"/>
      <c r="N2" s="6"/>
      <c r="O2" s="7"/>
      <c r="P2" s="66"/>
      <c r="Q2" s="66"/>
      <c r="R2" s="66"/>
      <c r="S2" s="66"/>
      <c r="T2" s="66"/>
      <c r="U2" s="66"/>
      <c r="V2" s="66"/>
    </row>
    <row r="3" spans="1:22" x14ac:dyDescent="0.3">
      <c r="A3" s="76"/>
      <c r="B3" s="52">
        <v>1</v>
      </c>
      <c r="C3" s="52">
        <v>1</v>
      </c>
      <c r="D3" s="53">
        <v>1</v>
      </c>
      <c r="E3" s="54">
        <v>1</v>
      </c>
      <c r="F3" s="54">
        <v>1</v>
      </c>
      <c r="G3" s="54">
        <v>1</v>
      </c>
      <c r="H3" s="54">
        <v>1</v>
      </c>
      <c r="I3" s="54">
        <v>1</v>
      </c>
      <c r="J3" s="54">
        <v>1</v>
      </c>
      <c r="K3" s="54">
        <v>1</v>
      </c>
      <c r="L3" s="54">
        <v>1</v>
      </c>
      <c r="M3" s="54">
        <v>1</v>
      </c>
      <c r="N3" s="6"/>
      <c r="O3" s="7"/>
      <c r="P3" s="66"/>
      <c r="Q3" s="66"/>
      <c r="R3" s="66"/>
    </row>
    <row r="4" spans="1:22" s="66" customFormat="1" ht="31.5" customHeight="1" x14ac:dyDescent="0.3">
      <c r="A4" s="77" t="s">
        <v>25</v>
      </c>
      <c r="B4" s="78"/>
      <c r="C4" s="78"/>
      <c r="D4" s="78"/>
      <c r="E4" s="78"/>
      <c r="F4" s="78"/>
      <c r="G4" s="78"/>
      <c r="H4" s="78"/>
      <c r="I4" s="78"/>
      <c r="J4" s="78"/>
      <c r="K4" s="78"/>
      <c r="L4" s="35"/>
      <c r="M4" s="35"/>
      <c r="N4" s="35"/>
      <c r="O4" s="7"/>
    </row>
    <row r="5" spans="1:22" s="65" customFormat="1" ht="21.6" customHeight="1" x14ac:dyDescent="0.3">
      <c r="A5" s="21"/>
      <c r="B5" s="36" t="s">
        <v>6</v>
      </c>
      <c r="C5" s="36" t="s">
        <v>7</v>
      </c>
      <c r="D5" s="37" t="s">
        <v>8</v>
      </c>
      <c r="E5" s="38" t="s">
        <v>9</v>
      </c>
      <c r="F5" s="36" t="s">
        <v>0</v>
      </c>
      <c r="G5" s="37" t="s">
        <v>10</v>
      </c>
      <c r="H5" s="38" t="s">
        <v>11</v>
      </c>
      <c r="I5" s="36" t="s">
        <v>12</v>
      </c>
      <c r="J5" s="37" t="s">
        <v>13</v>
      </c>
      <c r="K5" s="38" t="s">
        <v>14</v>
      </c>
      <c r="L5" s="36" t="s">
        <v>15</v>
      </c>
      <c r="M5" s="37" t="s">
        <v>16</v>
      </c>
      <c r="N5" s="1" t="s">
        <v>17</v>
      </c>
      <c r="O5" s="22"/>
    </row>
    <row r="6" spans="1:22" s="30" customFormat="1" ht="29.4" customHeight="1" x14ac:dyDescent="0.3">
      <c r="A6" s="25" t="s">
        <v>24</v>
      </c>
      <c r="B6" s="47"/>
      <c r="C6" s="47"/>
      <c r="D6" s="48"/>
      <c r="E6" s="49"/>
      <c r="F6" s="47"/>
      <c r="G6" s="48"/>
      <c r="H6" s="49"/>
      <c r="I6" s="47"/>
      <c r="J6" s="48"/>
      <c r="K6" s="49"/>
      <c r="L6" s="47"/>
      <c r="M6" s="51"/>
      <c r="N6" s="50">
        <f t="shared" ref="N6:N12" si="0">SUM(B6:M6)</f>
        <v>0</v>
      </c>
      <c r="O6" s="22"/>
      <c r="P6" s="65"/>
      <c r="Q6" s="65"/>
      <c r="R6" s="65"/>
    </row>
    <row r="7" spans="1:22" s="64" customFormat="1" hidden="1" x14ac:dyDescent="0.3">
      <c r="A7" s="56" t="s">
        <v>3</v>
      </c>
      <c r="B7" s="58">
        <f>B6*1</f>
        <v>0</v>
      </c>
      <c r="C7" s="58">
        <f t="shared" ref="C7:M7" si="1">C6*1</f>
        <v>0</v>
      </c>
      <c r="D7" s="59">
        <f t="shared" si="1"/>
        <v>0</v>
      </c>
      <c r="E7" s="60">
        <f t="shared" si="1"/>
        <v>0</v>
      </c>
      <c r="F7" s="58">
        <f t="shared" si="1"/>
        <v>0</v>
      </c>
      <c r="G7" s="59">
        <f t="shared" si="1"/>
        <v>0</v>
      </c>
      <c r="H7" s="60">
        <f t="shared" si="1"/>
        <v>0</v>
      </c>
      <c r="I7" s="58">
        <f t="shared" si="1"/>
        <v>0</v>
      </c>
      <c r="J7" s="59">
        <f t="shared" si="1"/>
        <v>0</v>
      </c>
      <c r="K7" s="60">
        <f t="shared" si="1"/>
        <v>0</v>
      </c>
      <c r="L7" s="58">
        <f t="shared" si="1"/>
        <v>0</v>
      </c>
      <c r="M7" s="59">
        <f t="shared" si="1"/>
        <v>0</v>
      </c>
      <c r="N7" s="61">
        <f t="shared" si="0"/>
        <v>0</v>
      </c>
      <c r="O7" s="62"/>
    </row>
    <row r="8" spans="1:22" s="30" customFormat="1" ht="27" customHeight="1" x14ac:dyDescent="0.3">
      <c r="A8" s="57" t="s">
        <v>4</v>
      </c>
      <c r="B8" s="47"/>
      <c r="C8" s="47"/>
      <c r="D8" s="48"/>
      <c r="E8" s="49"/>
      <c r="F8" s="47"/>
      <c r="G8" s="48"/>
      <c r="H8" s="49"/>
      <c r="I8" s="47"/>
      <c r="J8" s="48"/>
      <c r="K8" s="49"/>
      <c r="L8" s="47"/>
      <c r="M8" s="48"/>
      <c r="N8" s="50">
        <f t="shared" si="0"/>
        <v>0</v>
      </c>
      <c r="O8" s="22"/>
      <c r="P8" s="65"/>
      <c r="Q8" s="65"/>
      <c r="R8" s="65"/>
    </row>
    <row r="9" spans="1:22" s="63" customFormat="1" hidden="1" x14ac:dyDescent="0.3">
      <c r="A9" s="56" t="s">
        <v>21</v>
      </c>
      <c r="B9" s="58">
        <f>B8*2.7</f>
        <v>0</v>
      </c>
      <c r="C9" s="58">
        <f t="shared" ref="C9:M9" si="2">C8*2.7</f>
        <v>0</v>
      </c>
      <c r="D9" s="59">
        <f t="shared" si="2"/>
        <v>0</v>
      </c>
      <c r="E9" s="60">
        <f t="shared" si="2"/>
        <v>0</v>
      </c>
      <c r="F9" s="58">
        <f t="shared" si="2"/>
        <v>0</v>
      </c>
      <c r="G9" s="59">
        <f t="shared" si="2"/>
        <v>0</v>
      </c>
      <c r="H9" s="60">
        <f t="shared" si="2"/>
        <v>0</v>
      </c>
      <c r="I9" s="58">
        <f t="shared" si="2"/>
        <v>0</v>
      </c>
      <c r="J9" s="59">
        <f t="shared" si="2"/>
        <v>0</v>
      </c>
      <c r="K9" s="60">
        <f t="shared" si="2"/>
        <v>0</v>
      </c>
      <c r="L9" s="58">
        <f t="shared" si="2"/>
        <v>0</v>
      </c>
      <c r="M9" s="59">
        <f t="shared" si="2"/>
        <v>0</v>
      </c>
      <c r="N9" s="61">
        <f t="shared" si="0"/>
        <v>0</v>
      </c>
      <c r="O9" s="62"/>
      <c r="P9" s="64"/>
      <c r="Q9" s="64"/>
      <c r="R9" s="64"/>
    </row>
    <row r="10" spans="1:22" s="30" customFormat="1" ht="29.4" customHeight="1" x14ac:dyDescent="0.3">
      <c r="A10" s="57" t="s">
        <v>5</v>
      </c>
      <c r="B10" s="47"/>
      <c r="C10" s="47"/>
      <c r="D10" s="48"/>
      <c r="E10" s="49"/>
      <c r="F10" s="47"/>
      <c r="G10" s="48"/>
      <c r="H10" s="49"/>
      <c r="I10" s="47"/>
      <c r="J10" s="48"/>
      <c r="K10" s="49"/>
      <c r="L10" s="47"/>
      <c r="M10" s="48"/>
      <c r="N10" s="50">
        <f t="shared" si="0"/>
        <v>0</v>
      </c>
      <c r="O10" s="22"/>
      <c r="P10" s="65"/>
      <c r="Q10" s="65"/>
      <c r="R10" s="65"/>
    </row>
    <row r="11" spans="1:22" s="63" customFormat="1" hidden="1" x14ac:dyDescent="0.3">
      <c r="A11" s="56" t="s">
        <v>20</v>
      </c>
      <c r="B11" s="58">
        <f>B10*1.6</f>
        <v>0</v>
      </c>
      <c r="C11" s="58">
        <f t="shared" ref="C11:M11" si="3">C10*1.6</f>
        <v>0</v>
      </c>
      <c r="D11" s="59">
        <f t="shared" si="3"/>
        <v>0</v>
      </c>
      <c r="E11" s="60">
        <f t="shared" si="3"/>
        <v>0</v>
      </c>
      <c r="F11" s="58">
        <f t="shared" si="3"/>
        <v>0</v>
      </c>
      <c r="G11" s="59">
        <f t="shared" si="3"/>
        <v>0</v>
      </c>
      <c r="H11" s="60">
        <f t="shared" si="3"/>
        <v>0</v>
      </c>
      <c r="I11" s="58">
        <f t="shared" si="3"/>
        <v>0</v>
      </c>
      <c r="J11" s="59">
        <f t="shared" si="3"/>
        <v>0</v>
      </c>
      <c r="K11" s="60">
        <f t="shared" si="3"/>
        <v>0</v>
      </c>
      <c r="L11" s="58">
        <f t="shared" si="3"/>
        <v>0</v>
      </c>
      <c r="M11" s="59">
        <f t="shared" si="3"/>
        <v>0</v>
      </c>
      <c r="N11" s="61">
        <f t="shared" si="0"/>
        <v>0</v>
      </c>
      <c r="O11" s="62"/>
      <c r="P11" s="64"/>
      <c r="Q11" s="64"/>
    </row>
    <row r="12" spans="1:22" s="31" customFormat="1" ht="28.2" hidden="1" customHeight="1" x14ac:dyDescent="0.3">
      <c r="A12" s="24" t="s">
        <v>18</v>
      </c>
      <c r="B12" s="39">
        <f t="shared" ref="B12:M12" si="4">B7+B9+B11</f>
        <v>0</v>
      </c>
      <c r="C12" s="39">
        <f t="shared" si="4"/>
        <v>0</v>
      </c>
      <c r="D12" s="40">
        <f t="shared" si="4"/>
        <v>0</v>
      </c>
      <c r="E12" s="41">
        <f t="shared" si="4"/>
        <v>0</v>
      </c>
      <c r="F12" s="39">
        <f t="shared" si="4"/>
        <v>0</v>
      </c>
      <c r="G12" s="40">
        <f t="shared" si="4"/>
        <v>0</v>
      </c>
      <c r="H12" s="41">
        <f t="shared" si="4"/>
        <v>0</v>
      </c>
      <c r="I12" s="39">
        <f t="shared" si="4"/>
        <v>0</v>
      </c>
      <c r="J12" s="40">
        <f t="shared" si="4"/>
        <v>0</v>
      </c>
      <c r="K12" s="41">
        <f t="shared" si="4"/>
        <v>0</v>
      </c>
      <c r="L12" s="39">
        <f t="shared" si="4"/>
        <v>0</v>
      </c>
      <c r="M12" s="40">
        <f t="shared" si="4"/>
        <v>0</v>
      </c>
      <c r="N12" s="41">
        <f t="shared" si="0"/>
        <v>0</v>
      </c>
      <c r="O12" s="23"/>
      <c r="P12" s="67"/>
      <c r="Q12" s="67"/>
    </row>
    <row r="13" spans="1:22" s="32" customFormat="1" ht="57.6" customHeight="1" x14ac:dyDescent="0.3">
      <c r="A13" s="2" t="s">
        <v>19</v>
      </c>
      <c r="B13" s="3"/>
      <c r="C13" s="3"/>
      <c r="D13" s="3"/>
      <c r="E13" s="3"/>
      <c r="F13" s="3"/>
      <c r="G13" s="3"/>
      <c r="H13" s="3"/>
      <c r="I13" s="3"/>
      <c r="J13" s="3"/>
      <c r="K13" s="3"/>
      <c r="L13" s="3"/>
      <c r="M13" s="3"/>
      <c r="N13" s="4"/>
      <c r="O13" s="5"/>
      <c r="P13" s="68"/>
      <c r="Q13" s="68"/>
      <c r="R13" s="68"/>
    </row>
    <row r="14" spans="1:22" s="33" customFormat="1" ht="18" customHeight="1" x14ac:dyDescent="0.3">
      <c r="A14" s="8" t="s">
        <v>1</v>
      </c>
      <c r="B14" s="42">
        <f>B12/(33.33333*B3)</f>
        <v>0</v>
      </c>
      <c r="C14" s="42">
        <f t="shared" ref="C14:M14" si="5">C12/(33.33333*C3)</f>
        <v>0</v>
      </c>
      <c r="D14" s="43">
        <f t="shared" si="5"/>
        <v>0</v>
      </c>
      <c r="E14" s="44">
        <f t="shared" si="5"/>
        <v>0</v>
      </c>
      <c r="F14" s="42">
        <f t="shared" si="5"/>
        <v>0</v>
      </c>
      <c r="G14" s="43">
        <f t="shared" si="5"/>
        <v>0</v>
      </c>
      <c r="H14" s="44">
        <f t="shared" si="5"/>
        <v>0</v>
      </c>
      <c r="I14" s="42">
        <f t="shared" si="5"/>
        <v>0</v>
      </c>
      <c r="J14" s="43">
        <f t="shared" si="5"/>
        <v>0</v>
      </c>
      <c r="K14" s="44">
        <f t="shared" si="5"/>
        <v>0</v>
      </c>
      <c r="L14" s="42">
        <f t="shared" si="5"/>
        <v>0</v>
      </c>
      <c r="M14" s="43">
        <f t="shared" si="5"/>
        <v>0</v>
      </c>
      <c r="N14" s="19"/>
      <c r="O14" s="9"/>
      <c r="P14" s="69"/>
      <c r="Q14" s="69"/>
      <c r="R14" s="69"/>
    </row>
    <row r="15" spans="1:22" ht="9" customHeight="1" thickBot="1" x14ac:dyDescent="0.35">
      <c r="A15" s="10"/>
      <c r="B15" s="45"/>
      <c r="C15" s="45"/>
      <c r="D15" s="46"/>
      <c r="E15" s="46"/>
      <c r="F15" s="46"/>
      <c r="G15" s="46"/>
      <c r="H15" s="46"/>
      <c r="I15" s="46"/>
      <c r="J15" s="46"/>
      <c r="K15" s="46"/>
      <c r="L15" s="46"/>
      <c r="M15" s="46"/>
      <c r="N15" s="6"/>
      <c r="O15" s="7"/>
      <c r="P15" s="66"/>
      <c r="Q15" s="66"/>
      <c r="R15" s="66"/>
    </row>
    <row r="16" spans="1:22" s="34" customFormat="1" ht="16.95" customHeight="1" thickBot="1" x14ac:dyDescent="0.35">
      <c r="A16" s="12"/>
      <c r="B16" s="13"/>
      <c r="C16" s="13"/>
      <c r="D16" s="13"/>
      <c r="E16" s="13"/>
      <c r="F16" s="13"/>
      <c r="G16" s="13"/>
      <c r="H16" s="13"/>
      <c r="I16" s="13"/>
      <c r="J16" s="70"/>
      <c r="K16" s="72" t="s">
        <v>2</v>
      </c>
      <c r="L16" s="73"/>
      <c r="M16" s="74"/>
      <c r="N16" s="55">
        <f>N12/(400*N17)</f>
        <v>0</v>
      </c>
      <c r="O16" s="14"/>
      <c r="P16" s="71"/>
      <c r="Q16" s="71"/>
      <c r="R16" s="71"/>
    </row>
    <row r="17" spans="1:18" hidden="1" x14ac:dyDescent="0.3">
      <c r="A17" s="75"/>
      <c r="B17" s="75"/>
      <c r="C17" s="75"/>
      <c r="D17" s="28"/>
      <c r="E17" s="6"/>
      <c r="F17" s="6"/>
      <c r="G17" s="6"/>
      <c r="H17" s="6"/>
      <c r="I17" s="6"/>
      <c r="J17" s="6"/>
      <c r="K17" s="6"/>
      <c r="L17" s="6"/>
      <c r="M17" s="6"/>
      <c r="N17" s="28">
        <f>AVERAGE(B3:M3)</f>
        <v>1</v>
      </c>
      <c r="O17" s="7"/>
      <c r="P17" s="66"/>
      <c r="Q17" s="66"/>
      <c r="R17" s="66"/>
    </row>
    <row r="18" spans="1:18" ht="7.95" customHeight="1" x14ac:dyDescent="0.3">
      <c r="A18" s="16"/>
      <c r="B18" s="17"/>
      <c r="C18" s="17"/>
      <c r="D18" s="17"/>
      <c r="E18" s="17"/>
      <c r="F18" s="17"/>
      <c r="G18" s="17"/>
      <c r="H18" s="17"/>
      <c r="I18" s="17"/>
      <c r="J18" s="17"/>
      <c r="K18" s="17"/>
      <c r="L18" s="17"/>
      <c r="M18" s="17"/>
      <c r="N18" s="17"/>
      <c r="O18" s="18"/>
      <c r="P18" s="66"/>
      <c r="Q18" s="66"/>
      <c r="R18" s="66"/>
    </row>
    <row r="19" spans="1:18" x14ac:dyDescent="0.3">
      <c r="A19" s="66"/>
      <c r="B19" s="66"/>
      <c r="C19" s="66"/>
      <c r="D19" s="66"/>
      <c r="E19" s="66"/>
      <c r="F19" s="66"/>
      <c r="G19" s="66"/>
      <c r="H19" s="66"/>
      <c r="I19" s="66"/>
      <c r="J19" s="66"/>
      <c r="K19" s="66"/>
      <c r="L19" s="66"/>
      <c r="M19" s="66"/>
      <c r="N19" s="66"/>
      <c r="O19" s="66"/>
      <c r="P19" s="66"/>
      <c r="Q19" s="66"/>
      <c r="R19" s="66"/>
    </row>
    <row r="20" spans="1:18" x14ac:dyDescent="0.3">
      <c r="A20" s="66"/>
      <c r="B20" s="66"/>
      <c r="C20" s="66"/>
      <c r="D20" s="66"/>
      <c r="E20" s="66"/>
      <c r="F20" s="66"/>
      <c r="G20" s="66"/>
      <c r="H20" s="66"/>
      <c r="I20" s="66"/>
      <c r="J20" s="66"/>
      <c r="K20" s="66"/>
      <c r="L20" s="66"/>
      <c r="M20" s="66"/>
      <c r="N20" s="66"/>
      <c r="O20" s="66"/>
      <c r="P20" s="66"/>
      <c r="Q20" s="66"/>
      <c r="R20" s="66"/>
    </row>
    <row r="21" spans="1:18" x14ac:dyDescent="0.3">
      <c r="A21" s="66"/>
      <c r="B21" s="66"/>
      <c r="C21" s="66"/>
      <c r="D21" s="66"/>
      <c r="E21" s="66"/>
      <c r="F21" s="66"/>
      <c r="G21" s="66"/>
      <c r="H21" s="66"/>
      <c r="I21" s="66"/>
      <c r="J21" s="66"/>
      <c r="K21" s="66"/>
      <c r="L21" s="66"/>
      <c r="M21" s="66"/>
      <c r="N21" s="66"/>
      <c r="O21" s="66"/>
      <c r="P21" s="66"/>
      <c r="Q21" s="66"/>
      <c r="R21" s="66"/>
    </row>
    <row r="22" spans="1:18" x14ac:dyDescent="0.3">
      <c r="A22" s="66"/>
      <c r="B22" s="66"/>
      <c r="C22" s="66"/>
      <c r="D22" s="66"/>
      <c r="E22" s="66"/>
      <c r="F22" s="66"/>
      <c r="G22" s="66"/>
      <c r="H22" s="66"/>
      <c r="I22" s="66"/>
      <c r="J22" s="66"/>
      <c r="K22" s="66"/>
      <c r="L22" s="66"/>
      <c r="M22" s="66"/>
      <c r="N22" s="66"/>
      <c r="O22" s="66"/>
      <c r="P22" s="66"/>
      <c r="Q22" s="66"/>
      <c r="R22" s="66"/>
    </row>
    <row r="23" spans="1:18" x14ac:dyDescent="0.3">
      <c r="A23" s="66"/>
      <c r="B23" s="66"/>
      <c r="C23" s="66"/>
      <c r="D23" s="66"/>
      <c r="E23" s="66"/>
      <c r="F23" s="66"/>
      <c r="G23" s="66"/>
      <c r="H23" s="66"/>
      <c r="I23" s="66"/>
      <c r="J23" s="66"/>
      <c r="K23" s="66"/>
      <c r="L23" s="66"/>
      <c r="M23" s="66"/>
      <c r="N23" s="66"/>
      <c r="O23" s="66"/>
      <c r="P23" s="66"/>
      <c r="Q23" s="66"/>
      <c r="R23" s="66"/>
    </row>
    <row r="24" spans="1:18" x14ac:dyDescent="0.3">
      <c r="A24" s="66"/>
      <c r="B24" s="66"/>
      <c r="C24" s="66"/>
      <c r="D24" s="66"/>
      <c r="E24" s="66"/>
      <c r="F24" s="66"/>
      <c r="G24" s="66"/>
      <c r="H24" s="66"/>
      <c r="I24" s="66"/>
      <c r="J24" s="66"/>
      <c r="K24" s="66"/>
      <c r="L24" s="66"/>
      <c r="M24" s="66"/>
      <c r="N24" s="66"/>
      <c r="O24" s="66"/>
      <c r="P24" s="66"/>
      <c r="Q24" s="66"/>
      <c r="R24" s="66"/>
    </row>
    <row r="25" spans="1:18" x14ac:dyDescent="0.3">
      <c r="A25" s="66"/>
      <c r="B25" s="66"/>
      <c r="C25" s="66"/>
      <c r="D25" s="66"/>
      <c r="E25" s="66"/>
      <c r="F25" s="66"/>
      <c r="G25" s="66"/>
      <c r="H25" s="66"/>
      <c r="I25" s="66"/>
      <c r="J25" s="66"/>
      <c r="K25" s="66"/>
      <c r="L25" s="66"/>
      <c r="M25" s="66"/>
      <c r="N25" s="66"/>
      <c r="O25" s="66"/>
      <c r="P25" s="66"/>
      <c r="Q25" s="66"/>
      <c r="R25" s="66"/>
    </row>
  </sheetData>
  <sheetProtection sheet="1" objects="1" scenarios="1" selectLockedCells="1"/>
  <mergeCells count="4">
    <mergeCell ref="K16:M16"/>
    <mergeCell ref="A17:C17"/>
    <mergeCell ref="A2:A3"/>
    <mergeCell ref="A4:K4"/>
  </mergeCells>
  <pageMargins left="0.25" right="0.25"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Caseload Calculator</dc:title>
  <dc:subject>~TD~ ~YME~</dc:subject>
  <dc:creator>OPD@ewhost.net</dc:creator>
  <cp:keywords>~TD~ ~YME~</cp:keywords>
  <cp:lastModifiedBy>Debbie Coplen</cp:lastModifiedBy>
  <cp:lastPrinted>2015-05-06T22:25:43Z</cp:lastPrinted>
  <dcterms:created xsi:type="dcterms:W3CDTF">2015-04-02T21:37:30Z</dcterms:created>
  <dcterms:modified xsi:type="dcterms:W3CDTF">2022-04-12T21:25:14Z</dcterms:modified>
</cp:coreProperties>
</file>